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abex.sharepoint.com/sites/FraternityDrive/Shared Documents/Resources/01_Resource_Library/"/>
    </mc:Choice>
  </mc:AlternateContent>
  <xr:revisionPtr revIDLastSave="4" documentId="8_{6E1AE961-5BAA-F64D-8AB5-208E965784C4}" xr6:coauthVersionLast="47" xr6:coauthVersionMax="47" xr10:uidLastSave="{EDFB2473-E4FF-0B43-87A1-5E4E8D43F3DF}"/>
  <bookViews>
    <workbookView xWindow="0" yWindow="500" windowWidth="28800" windowHeight="15800" xr2:uid="{99EBDC5A-9EBB-A540-A543-4F63CB37DAF6}"/>
  </bookViews>
  <sheets>
    <sheet name="Spring 2024" sheetId="1" r:id="rId1"/>
    <sheet name="Fall 2024" sheetId="2" r:id="rId2"/>
    <sheet name="Total Tracking Spring 2024" sheetId="3" r:id="rId3"/>
    <sheet name="Total Tracking Fall 2024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C5" i="4"/>
  <c r="D5" i="4"/>
  <c r="E5" i="4"/>
  <c r="F5" i="4"/>
  <c r="G5" i="4"/>
  <c r="H5" i="4"/>
  <c r="B5" i="4"/>
  <c r="D5" i="3"/>
  <c r="E5" i="3"/>
  <c r="F5" i="3"/>
  <c r="G5" i="3"/>
  <c r="H5" i="3"/>
  <c r="C5" i="3"/>
  <c r="B5" i="3"/>
  <c r="C4" i="3"/>
  <c r="C6" i="3" s="1"/>
  <c r="E4" i="3"/>
  <c r="E6" i="3" s="1"/>
  <c r="G4" i="3"/>
  <c r="G6" i="3" s="1"/>
  <c r="F4" i="3"/>
  <c r="F6" i="3" s="1"/>
  <c r="D4" i="3"/>
  <c r="D6" i="3" s="1"/>
  <c r="B18" i="2"/>
  <c r="D22" i="2" l="1"/>
  <c r="D24" i="2"/>
  <c r="D92" i="2"/>
  <c r="D91" i="2"/>
  <c r="D90" i="2"/>
  <c r="D89" i="2"/>
  <c r="B87" i="2"/>
  <c r="D87" i="2" s="1"/>
  <c r="D86" i="2"/>
  <c r="D85" i="2"/>
  <c r="B84" i="2"/>
  <c r="D79" i="2"/>
  <c r="D78" i="2"/>
  <c r="D77" i="2"/>
  <c r="D76" i="2"/>
  <c r="D75" i="2"/>
  <c r="D73" i="2"/>
  <c r="D72" i="2"/>
  <c r="D71" i="2"/>
  <c r="D70" i="2"/>
  <c r="D65" i="2"/>
  <c r="D64" i="2"/>
  <c r="D63" i="2"/>
  <c r="D62" i="2"/>
  <c r="D61" i="2"/>
  <c r="D57" i="2"/>
  <c r="D56" i="2"/>
  <c r="D55" i="2"/>
  <c r="D54" i="2"/>
  <c r="D53" i="2"/>
  <c r="D49" i="2"/>
  <c r="D48" i="2"/>
  <c r="D47" i="2"/>
  <c r="D46" i="2"/>
  <c r="D45" i="2"/>
  <c r="D41" i="2"/>
  <c r="D40" i="2"/>
  <c r="D39" i="2"/>
  <c r="D38" i="2"/>
  <c r="D34" i="2"/>
  <c r="D33" i="2"/>
  <c r="D31" i="2"/>
  <c r="D30" i="2"/>
  <c r="D26" i="2"/>
  <c r="D25" i="2"/>
  <c r="D23" i="2"/>
  <c r="D18" i="2"/>
  <c r="B17" i="2"/>
  <c r="D17" i="2" s="1"/>
  <c r="B16" i="2"/>
  <c r="D16" i="2" s="1"/>
  <c r="B15" i="2"/>
  <c r="D15" i="2" s="1"/>
  <c r="B14" i="2"/>
  <c r="D14" i="2" s="1"/>
  <c r="B13" i="2"/>
  <c r="D13" i="2" s="1"/>
  <c r="D7" i="2"/>
  <c r="D6" i="2"/>
  <c r="D92" i="1"/>
  <c r="D86" i="1"/>
  <c r="B17" i="1"/>
  <c r="D17" i="1" s="1"/>
  <c r="B87" i="1"/>
  <c r="D87" i="1" s="1"/>
  <c r="B84" i="1"/>
  <c r="D85" i="1"/>
  <c r="D91" i="1"/>
  <c r="D89" i="1"/>
  <c r="D90" i="1"/>
  <c r="D76" i="1"/>
  <c r="D77" i="1"/>
  <c r="D78" i="1"/>
  <c r="D79" i="1"/>
  <c r="D75" i="1"/>
  <c r="D71" i="1"/>
  <c r="D72" i="1"/>
  <c r="D73" i="1"/>
  <c r="D70" i="1"/>
  <c r="D57" i="1"/>
  <c r="D49" i="1"/>
  <c r="D62" i="1"/>
  <c r="D63" i="1"/>
  <c r="D64" i="1"/>
  <c r="D65" i="1"/>
  <c r="D61" i="1"/>
  <c r="D54" i="1"/>
  <c r="D55" i="1"/>
  <c r="D56" i="1"/>
  <c r="D53" i="1"/>
  <c r="D48" i="1"/>
  <c r="D47" i="1"/>
  <c r="D46" i="1"/>
  <c r="D45" i="1"/>
  <c r="D39" i="1"/>
  <c r="D40" i="1"/>
  <c r="D41" i="1"/>
  <c r="D38" i="1"/>
  <c r="D31" i="1"/>
  <c r="D32" i="1"/>
  <c r="D33" i="1"/>
  <c r="D34" i="1"/>
  <c r="D30" i="1"/>
  <c r="D35" i="2" l="1"/>
  <c r="B4" i="4" s="1"/>
  <c r="B6" i="4" s="1"/>
  <c r="D58" i="2"/>
  <c r="E4" i="4" s="1"/>
  <c r="E6" i="4" s="1"/>
  <c r="D27" i="2"/>
  <c r="D66" i="2"/>
  <c r="F4" i="4" s="1"/>
  <c r="F6" i="4" s="1"/>
  <c r="D42" i="2"/>
  <c r="C4" i="4" s="1"/>
  <c r="C6" i="4" s="1"/>
  <c r="D50" i="2"/>
  <c r="D4" i="4" s="1"/>
  <c r="D6" i="4" s="1"/>
  <c r="D80" i="2"/>
  <c r="G4" i="4" s="1"/>
  <c r="G6" i="4" s="1"/>
  <c r="C84" i="2"/>
  <c r="D84" i="2" s="1"/>
  <c r="D93" i="2" s="1"/>
  <c r="D8" i="2"/>
  <c r="D9" i="2" s="1"/>
  <c r="D19" i="2"/>
  <c r="D66" i="1"/>
  <c r="D58" i="1"/>
  <c r="D42" i="1"/>
  <c r="D80" i="1"/>
  <c r="D50" i="1"/>
  <c r="D35" i="1"/>
  <c r="B4" i="3" s="1"/>
  <c r="B6" i="3" s="1"/>
  <c r="D26" i="1"/>
  <c r="D25" i="1"/>
  <c r="D23" i="1"/>
  <c r="D22" i="1"/>
  <c r="D18" i="1"/>
  <c r="B16" i="1"/>
  <c r="D16" i="1" s="1"/>
  <c r="B15" i="1"/>
  <c r="D15" i="1" s="1"/>
  <c r="B14" i="1"/>
  <c r="D14" i="1" s="1"/>
  <c r="B13" i="1"/>
  <c r="D13" i="1" s="1"/>
  <c r="D95" i="2" l="1"/>
  <c r="D97" i="2" s="1"/>
  <c r="H4" i="4"/>
  <c r="H6" i="4" s="1"/>
  <c r="D27" i="1"/>
  <c r="D19" i="1"/>
  <c r="D7" i="1" l="1"/>
  <c r="D6" i="1"/>
  <c r="C84" i="1" l="1"/>
  <c r="D84" i="1" s="1"/>
  <c r="D93" i="1" s="1"/>
  <c r="H4" i="3" s="1"/>
  <c r="H6" i="3" s="1"/>
  <c r="D8" i="1"/>
  <c r="D9" i="1" s="1"/>
  <c r="D95" i="1" l="1"/>
  <c r="D97" i="1" s="1"/>
</calcChain>
</file>

<file path=xl/sharedStrings.xml><?xml version="1.0" encoding="utf-8"?>
<sst xmlns="http://schemas.openxmlformats.org/spreadsheetml/2006/main" count="242" uniqueCount="106">
  <si>
    <t>Quantity</t>
  </si>
  <si>
    <t>Amount</t>
  </si>
  <si>
    <t>Budget</t>
  </si>
  <si>
    <t>Receivables</t>
  </si>
  <si>
    <t>Brother Dues</t>
  </si>
  <si>
    <t>Associate Dues</t>
  </si>
  <si>
    <t>5% Uncollectible</t>
  </si>
  <si>
    <t>Receivables Total</t>
  </si>
  <si>
    <t>Expenses</t>
  </si>
  <si>
    <t>National Dues and Fees</t>
  </si>
  <si>
    <t>Member Dues</t>
  </si>
  <si>
    <t>Member dues increases one dollar every semester per Supreme Law</t>
  </si>
  <si>
    <t>Housing Investment Fund</t>
  </si>
  <si>
    <t>Insurance</t>
  </si>
  <si>
    <t>$300 for the year. You should collect half of it each semester</t>
  </si>
  <si>
    <t>Pre-Initiation</t>
  </si>
  <si>
    <t>This includes the Associate Member Pin and the White Diamond</t>
  </si>
  <si>
    <t>Initiation Fee</t>
  </si>
  <si>
    <t>Fall New Member insurance</t>
  </si>
  <si>
    <t>Fall associate members are billed for half a year's insurnace in Febrauary</t>
  </si>
  <si>
    <t>Total National Dues and Fees</t>
  </si>
  <si>
    <t>Conferences</t>
  </si>
  <si>
    <t>Pi Kapp College for Chapter Officers</t>
  </si>
  <si>
    <t>Only billed in the Fall</t>
  </si>
  <si>
    <t>Pi Kapp College for Chapter Officers Extra Delegate</t>
  </si>
  <si>
    <t>Chapters have the option to send extra delegates but there is a cost</t>
  </si>
  <si>
    <t>Supreme Chapter</t>
  </si>
  <si>
    <t>Billed each spring so it isn't one lump bill every SC year</t>
  </si>
  <si>
    <t>Supreme Chapter Extra Delegate</t>
  </si>
  <si>
    <t>Travel Subsidy</t>
  </si>
  <si>
    <t>Option to help budget for travel costs to conferences</t>
  </si>
  <si>
    <t>Total Conferences</t>
  </si>
  <si>
    <t>Recruitment</t>
  </si>
  <si>
    <t>Venue Rental Fees</t>
  </si>
  <si>
    <t>Food</t>
  </si>
  <si>
    <t>Marketing Materials</t>
  </si>
  <si>
    <t>T-Shirts</t>
  </si>
  <si>
    <t>Miscellaneous</t>
  </si>
  <si>
    <t>Total Recruitment</t>
  </si>
  <si>
    <t>Associate Member Education</t>
  </si>
  <si>
    <t>Retreat Food</t>
  </si>
  <si>
    <t>Retreat Supplies</t>
  </si>
  <si>
    <t>Educational Materials</t>
  </si>
  <si>
    <t>Total Associate Member Education</t>
  </si>
  <si>
    <t>Member Experience</t>
  </si>
  <si>
    <t>Ritual and Sub-Ritual Supplies</t>
  </si>
  <si>
    <t>Brotherhood</t>
  </si>
  <si>
    <t>Intramurals</t>
  </si>
  <si>
    <t>Committee Supplies</t>
  </si>
  <si>
    <t>Total Member Experience</t>
  </si>
  <si>
    <t>Alumni Engagement</t>
  </si>
  <si>
    <t>Composite Fee</t>
  </si>
  <si>
    <t>Homecoming</t>
  </si>
  <si>
    <t>Alumni Events</t>
  </si>
  <si>
    <t>Make sure you are budgeting for food, supplies, venue rental, etc.</t>
  </si>
  <si>
    <t>Senior Gifts</t>
  </si>
  <si>
    <t>Total Alumni Engagement</t>
  </si>
  <si>
    <t>Service and Philanthropy</t>
  </si>
  <si>
    <t>Supplies</t>
  </si>
  <si>
    <t>Rental Fees</t>
  </si>
  <si>
    <t>Total Service and Philanthropy</t>
  </si>
  <si>
    <t>Social</t>
  </si>
  <si>
    <t>FORMAL</t>
  </si>
  <si>
    <t xml:space="preserve">       Formal Venue Rental Fee</t>
  </si>
  <si>
    <t xml:space="preserve">       Formal Food</t>
  </si>
  <si>
    <t xml:space="preserve">       Formal Security</t>
  </si>
  <si>
    <t xml:space="preserve">       Formal Band / DJ</t>
  </si>
  <si>
    <t xml:space="preserve">OTHER SOCIAL </t>
  </si>
  <si>
    <t xml:space="preserve">       Venue Rental Fee</t>
  </si>
  <si>
    <t xml:space="preserve">       Security</t>
  </si>
  <si>
    <t xml:space="preserve">       Food</t>
  </si>
  <si>
    <t xml:space="preserve">       Decorations</t>
  </si>
  <si>
    <t xml:space="preserve">       Band / DJ</t>
  </si>
  <si>
    <t>Total Social</t>
  </si>
  <si>
    <t>Chapter Operations</t>
  </si>
  <si>
    <t>ADMINISTRATIVE</t>
  </si>
  <si>
    <t xml:space="preserve">       Contribution to Savings</t>
  </si>
  <si>
    <t>Suggested that this is 5% of total budgeted receivables</t>
  </si>
  <si>
    <t xml:space="preserve">       Bank Fees</t>
  </si>
  <si>
    <t xml:space="preserve">       IRS 990 Preparation Fee</t>
  </si>
  <si>
    <t xml:space="preserve">       OmegaFi Service Fee</t>
  </si>
  <si>
    <t>This can estimated out to be $37.02 per member per semester</t>
  </si>
  <si>
    <t>INTERFRATERNAL</t>
  </si>
  <si>
    <t xml:space="preserve">       IFC Dues</t>
  </si>
  <si>
    <t xml:space="preserve">       Reg Fees for other orgs. Philanthropy</t>
  </si>
  <si>
    <t xml:space="preserve">       Greek Week</t>
  </si>
  <si>
    <t>Total Chapter Operations</t>
  </si>
  <si>
    <t>Total Expenses</t>
  </si>
  <si>
    <t>Surplus / Defecit</t>
  </si>
  <si>
    <t>This includes the Associate Member Pin &amp; White Diamond</t>
  </si>
  <si>
    <t>Fall associate members are billed for half a year's insurance in Febrauary</t>
  </si>
  <si>
    <t>Should budget for this with this group of AM</t>
  </si>
  <si>
    <t>BUDGETED VS ACTUAL</t>
  </si>
  <si>
    <t>Associate Member Ed</t>
  </si>
  <si>
    <t>Service &amp; Philanthropy</t>
  </si>
  <si>
    <t>Budgets</t>
  </si>
  <si>
    <t>Spent</t>
  </si>
  <si>
    <t>Remaining</t>
  </si>
  <si>
    <t>Spring 2024 Budget</t>
  </si>
  <si>
    <t>This includes the $195 for initiation fee and the $20 for the brotherhood pin</t>
  </si>
  <si>
    <t>Based off of the number of people initiated in the Fall 2023 semester</t>
  </si>
  <si>
    <t>Half the Bill for Supreme Chapter 58. First half was billed Spring 2023</t>
  </si>
  <si>
    <t>Spring 2024 Tracking</t>
  </si>
  <si>
    <t>Bill for PKCCO in January of 2025</t>
  </si>
  <si>
    <t>Fall 2024 Budget</t>
  </si>
  <si>
    <t>Fall 2024 Tracking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</si>
</sst>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2" xfId="0" applyFont="1" applyBorder="1"/>
    <xf numFmtId="0" fontId="0" fillId="0" borderId="2" xfId="0" applyBorder="1"/>
    <xf numFmtId="44" fontId="0" fillId="0" borderId="0" xfId="1" applyFont="1"/>
    <xf numFmtId="44" fontId="2" fillId="0" borderId="0" xfId="1" applyFont="1" applyAlignment="1">
      <alignment horizontal="right"/>
    </xf>
    <xf numFmtId="44" fontId="0" fillId="0" borderId="1" xfId="1" applyFont="1" applyBorder="1"/>
    <xf numFmtId="44" fontId="2" fillId="0" borderId="2" xfId="1" applyFont="1" applyBorder="1"/>
    <xf numFmtId="0" fontId="0" fillId="2" borderId="0" xfId="0" applyFill="1"/>
    <xf numFmtId="0" fontId="5" fillId="0" borderId="0" xfId="0" applyFont="1" applyAlignment="1">
      <alignment horizontal="center"/>
    </xf>
    <xf numFmtId="44" fontId="0" fillId="2" borderId="0" xfId="1" applyFont="1" applyFill="1"/>
    <xf numFmtId="44" fontId="0" fillId="0" borderId="0" xfId="1" applyFont="1" applyFill="1"/>
    <xf numFmtId="0" fontId="0" fillId="0" borderId="0" xfId="0" applyAlignment="1">
      <alignment horizontal="left"/>
    </xf>
    <xf numFmtId="44" fontId="0" fillId="2" borderId="0" xfId="0" applyNumberFormat="1" applyFill="1"/>
    <xf numFmtId="0" fontId="2" fillId="0" borderId="0" xfId="0" applyFont="1"/>
    <xf numFmtId="44" fontId="2" fillId="0" borderId="0" xfId="1" applyFont="1"/>
    <xf numFmtId="0" fontId="6" fillId="0" borderId="0" xfId="0" applyFont="1"/>
    <xf numFmtId="0" fontId="3" fillId="0" borderId="0" xfId="0" applyFont="1"/>
    <xf numFmtId="0" fontId="6" fillId="0" borderId="2" xfId="0" applyFont="1" applyBorder="1"/>
    <xf numFmtId="44" fontId="0" fillId="0" borderId="0" xfId="0" applyNumberFormat="1"/>
    <xf numFmtId="0" fontId="4" fillId="0" borderId="0" xfId="0" applyFont="1" applyAlignment="1">
      <alignment horizontal="center"/>
    </xf>
    <xf numFmtId="164" fontId="0" fillId="0" borderId="0" xfId="0" applyNumberFormat="1"/>
    <xf numFmtId="44" fontId="2" fillId="0" borderId="0" xfId="1" applyFont="1" applyBorder="1"/>
    <xf numFmtId="0" fontId="4" fillId="0" borderId="0" xfId="0" applyFont="1" applyAlignment="1">
      <alignment horizontal="center"/>
    </xf>
    <xf numFmtId="0" fontId="0" fillId="0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82E4A-946A-204F-B00E-3C2A16B63E41}">
  <dimension ref="A1:L98"/>
  <sheetViews>
    <sheetView tabSelected="1" zoomScale="125" zoomScaleNormal="140" workbookViewId="0">
      <pane ySplit="4" topLeftCell="A11" activePane="bottomLeft" state="frozen"/>
      <selection pane="bottomLeft" activeCell="B24" sqref="B24"/>
    </sheetView>
  </sheetViews>
  <sheetFormatPr baseColWidth="10" defaultColWidth="11" defaultRowHeight="16" x14ac:dyDescent="0.2"/>
  <cols>
    <col min="1" max="1" width="43.83203125" bestFit="1" customWidth="1"/>
    <col min="2" max="2" width="8.33203125" bestFit="1" customWidth="1"/>
    <col min="3" max="3" width="11.5" bestFit="1" customWidth="1"/>
    <col min="4" max="4" width="12.5" style="5" bestFit="1" customWidth="1"/>
    <col min="6" max="6" width="12.5" style="5" bestFit="1" customWidth="1"/>
  </cols>
  <sheetData>
    <row r="1" spans="1:6" x14ac:dyDescent="0.2">
      <c r="A1" s="24" t="s">
        <v>98</v>
      </c>
      <c r="B1" s="24"/>
      <c r="C1" s="24"/>
      <c r="D1" s="24"/>
    </row>
    <row r="2" spans="1:6" x14ac:dyDescent="0.2">
      <c r="A2" s="24"/>
      <c r="B2" s="24"/>
      <c r="C2" s="24"/>
      <c r="D2" s="24"/>
    </row>
    <row r="3" spans="1:6" x14ac:dyDescent="0.2">
      <c r="A3" s="24"/>
      <c r="B3" s="24"/>
      <c r="C3" s="24"/>
      <c r="D3" s="24"/>
    </row>
    <row r="4" spans="1:6" ht="34" x14ac:dyDescent="0.4">
      <c r="A4" s="21"/>
      <c r="B4" s="2" t="s">
        <v>0</v>
      </c>
      <c r="C4" s="2" t="s">
        <v>1</v>
      </c>
      <c r="D4" s="6" t="s">
        <v>2</v>
      </c>
      <c r="F4"/>
    </row>
    <row r="5" spans="1:6" x14ac:dyDescent="0.2">
      <c r="A5" s="1" t="s">
        <v>3</v>
      </c>
      <c r="F5"/>
    </row>
    <row r="6" spans="1:6" x14ac:dyDescent="0.2">
      <c r="A6" t="s">
        <v>4</v>
      </c>
      <c r="B6" s="9"/>
      <c r="C6" s="11"/>
      <c r="D6" s="5">
        <f>B6*C6</f>
        <v>0</v>
      </c>
      <c r="F6"/>
    </row>
    <row r="7" spans="1:6" x14ac:dyDescent="0.2">
      <c r="A7" t="s">
        <v>5</v>
      </c>
      <c r="B7" s="9"/>
      <c r="C7" s="11"/>
      <c r="D7" s="5">
        <f>B7*C7</f>
        <v>0</v>
      </c>
      <c r="F7"/>
    </row>
    <row r="8" spans="1:6" x14ac:dyDescent="0.2">
      <c r="A8" t="s">
        <v>6</v>
      </c>
      <c r="D8" s="7">
        <f>(D6+D7)*0.05</f>
        <v>0</v>
      </c>
      <c r="F8"/>
    </row>
    <row r="9" spans="1:6" ht="17" thickBot="1" x14ac:dyDescent="0.25">
      <c r="A9" s="3" t="s">
        <v>7</v>
      </c>
      <c r="B9" s="3"/>
      <c r="C9" s="3"/>
      <c r="D9" s="8">
        <f>D6+D7-D8</f>
        <v>0</v>
      </c>
      <c r="E9" s="4"/>
      <c r="F9"/>
    </row>
    <row r="10" spans="1:6" ht="17" thickTop="1" x14ac:dyDescent="0.2">
      <c r="F10"/>
    </row>
    <row r="11" spans="1:6" ht="31" x14ac:dyDescent="0.35">
      <c r="A11" s="10" t="s">
        <v>8</v>
      </c>
    </row>
    <row r="12" spans="1:6" x14ac:dyDescent="0.2">
      <c r="A12" s="1" t="s">
        <v>9</v>
      </c>
    </row>
    <row r="13" spans="1:6" x14ac:dyDescent="0.2">
      <c r="A13" t="s">
        <v>10</v>
      </c>
      <c r="B13">
        <f>B6</f>
        <v>0</v>
      </c>
      <c r="C13" s="5">
        <v>77</v>
      </c>
      <c r="D13" s="5">
        <f>B13*C13</f>
        <v>0</v>
      </c>
      <c r="F13" t="s">
        <v>11</v>
      </c>
    </row>
    <row r="14" spans="1:6" x14ac:dyDescent="0.2">
      <c r="A14" t="s">
        <v>12</v>
      </c>
      <c r="B14">
        <f>B6</f>
        <v>0</v>
      </c>
      <c r="C14" s="5">
        <v>10</v>
      </c>
      <c r="D14" s="5">
        <f t="shared" ref="D14" si="0">B14*C14</f>
        <v>0</v>
      </c>
    </row>
    <row r="15" spans="1:6" x14ac:dyDescent="0.2">
      <c r="A15" t="s">
        <v>13</v>
      </c>
      <c r="B15">
        <f>B6</f>
        <v>0</v>
      </c>
      <c r="C15" s="5">
        <v>150</v>
      </c>
      <c r="D15" s="5">
        <f>C15*B15</f>
        <v>0</v>
      </c>
      <c r="F15" t="s">
        <v>14</v>
      </c>
    </row>
    <row r="16" spans="1:6" x14ac:dyDescent="0.2">
      <c r="A16" t="s">
        <v>15</v>
      </c>
      <c r="B16">
        <f>B7</f>
        <v>0</v>
      </c>
      <c r="C16" s="5">
        <v>95</v>
      </c>
      <c r="D16" s="5">
        <f>C16*B16</f>
        <v>0</v>
      </c>
      <c r="F16" t="s">
        <v>16</v>
      </c>
    </row>
    <row r="17" spans="1:12" x14ac:dyDescent="0.2">
      <c r="A17" t="s">
        <v>17</v>
      </c>
      <c r="B17">
        <f>B7</f>
        <v>0</v>
      </c>
      <c r="C17" s="5">
        <v>215</v>
      </c>
      <c r="D17" s="5">
        <f>C17*B17</f>
        <v>0</v>
      </c>
      <c r="F17" t="s">
        <v>99</v>
      </c>
    </row>
    <row r="18" spans="1:12" x14ac:dyDescent="0.2">
      <c r="A18" t="s">
        <v>18</v>
      </c>
      <c r="B18" s="9"/>
      <c r="C18" s="5">
        <v>150</v>
      </c>
      <c r="D18" s="5">
        <f>C18*B18</f>
        <v>0</v>
      </c>
      <c r="F18" t="s">
        <v>19</v>
      </c>
    </row>
    <row r="19" spans="1:12" ht="17" thickBot="1" x14ac:dyDescent="0.25">
      <c r="A19" s="3" t="s">
        <v>20</v>
      </c>
      <c r="B19" s="3"/>
      <c r="C19" s="3"/>
      <c r="D19" s="8">
        <f>SUM(D13:D18)</f>
        <v>0</v>
      </c>
      <c r="E19" s="4"/>
      <c r="F19" s="5" t="s">
        <v>100</v>
      </c>
    </row>
    <row r="20" spans="1:12" ht="17" thickTop="1" x14ac:dyDescent="0.2"/>
    <row r="21" spans="1:12" x14ac:dyDescent="0.2">
      <c r="A21" s="1" t="s">
        <v>21</v>
      </c>
    </row>
    <row r="22" spans="1:12" x14ac:dyDescent="0.2">
      <c r="A22" t="s">
        <v>22</v>
      </c>
      <c r="C22" s="5">
        <v>2600</v>
      </c>
      <c r="D22" s="5">
        <f>0</f>
        <v>0</v>
      </c>
      <c r="F22" s="5" t="s">
        <v>23</v>
      </c>
      <c r="J22" s="5"/>
    </row>
    <row r="23" spans="1:12" x14ac:dyDescent="0.2">
      <c r="A23" t="s">
        <v>24</v>
      </c>
      <c r="B23" s="25"/>
      <c r="C23" s="5">
        <v>450</v>
      </c>
      <c r="D23" s="5">
        <f>C23*B23</f>
        <v>0</v>
      </c>
      <c r="F23" s="5" t="s">
        <v>25</v>
      </c>
      <c r="J23" s="5"/>
    </row>
    <row r="24" spans="1:12" x14ac:dyDescent="0.2">
      <c r="A24" t="s">
        <v>26</v>
      </c>
      <c r="C24" s="5">
        <v>1100</v>
      </c>
      <c r="D24" s="5">
        <f>C24</f>
        <v>1100</v>
      </c>
      <c r="F24" s="5" t="s">
        <v>101</v>
      </c>
      <c r="J24" s="5"/>
    </row>
    <row r="25" spans="1:12" x14ac:dyDescent="0.2">
      <c r="A25" t="s">
        <v>28</v>
      </c>
      <c r="B25" s="9"/>
      <c r="C25" s="5">
        <v>1100</v>
      </c>
      <c r="D25" s="5">
        <f>C25*B25</f>
        <v>0</v>
      </c>
      <c r="F25" s="5" t="s">
        <v>25</v>
      </c>
      <c r="J25" s="5"/>
      <c r="L25" s="5"/>
    </row>
    <row r="26" spans="1:12" x14ac:dyDescent="0.2">
      <c r="A26" t="s">
        <v>29</v>
      </c>
      <c r="C26" s="11"/>
      <c r="D26" s="12">
        <f>C26</f>
        <v>0</v>
      </c>
      <c r="F26" s="5" t="s">
        <v>30</v>
      </c>
      <c r="J26" s="5"/>
    </row>
    <row r="27" spans="1:12" ht="17" thickBot="1" x14ac:dyDescent="0.25">
      <c r="A27" s="3" t="s">
        <v>31</v>
      </c>
      <c r="B27" s="3"/>
      <c r="C27" s="3"/>
      <c r="D27" s="8">
        <f>SUM(D21:D26)</f>
        <v>1100</v>
      </c>
      <c r="E27" s="4"/>
      <c r="J27" s="5"/>
    </row>
    <row r="28" spans="1:12" ht="17" thickTop="1" x14ac:dyDescent="0.2"/>
    <row r="29" spans="1:12" x14ac:dyDescent="0.2">
      <c r="A29" s="1" t="s">
        <v>32</v>
      </c>
    </row>
    <row r="30" spans="1:12" x14ac:dyDescent="0.2">
      <c r="A30" t="s">
        <v>33</v>
      </c>
      <c r="C30" s="11"/>
      <c r="D30" s="5">
        <f>C30</f>
        <v>0</v>
      </c>
    </row>
    <row r="31" spans="1:12" x14ac:dyDescent="0.2">
      <c r="A31" t="s">
        <v>34</v>
      </c>
      <c r="C31" s="11"/>
      <c r="D31" s="5">
        <f t="shared" ref="D31:D34" si="1">C31</f>
        <v>0</v>
      </c>
    </row>
    <row r="32" spans="1:12" x14ac:dyDescent="0.2">
      <c r="A32" t="s">
        <v>35</v>
      </c>
      <c r="C32" s="11"/>
      <c r="D32" s="5">
        <f t="shared" si="1"/>
        <v>0</v>
      </c>
    </row>
    <row r="33" spans="1:7" x14ac:dyDescent="0.2">
      <c r="A33" t="s">
        <v>36</v>
      </c>
      <c r="C33" s="11"/>
      <c r="D33" s="5">
        <f t="shared" si="1"/>
        <v>0</v>
      </c>
      <c r="G33" s="5"/>
    </row>
    <row r="34" spans="1:7" x14ac:dyDescent="0.2">
      <c r="A34" t="s">
        <v>37</v>
      </c>
      <c r="C34" s="11"/>
      <c r="D34" s="5">
        <f t="shared" si="1"/>
        <v>0</v>
      </c>
      <c r="G34" s="5"/>
    </row>
    <row r="35" spans="1:7" ht="17" thickBot="1" x14ac:dyDescent="0.25">
      <c r="A35" s="3" t="s">
        <v>38</v>
      </c>
      <c r="B35" s="3"/>
      <c r="C35" s="3"/>
      <c r="D35" s="8">
        <f>SUM(D30:D34)</f>
        <v>0</v>
      </c>
      <c r="E35" s="4"/>
      <c r="G35" s="5"/>
    </row>
    <row r="36" spans="1:7" ht="17" thickTop="1" x14ac:dyDescent="0.2"/>
    <row r="37" spans="1:7" x14ac:dyDescent="0.2">
      <c r="A37" s="1" t="s">
        <v>39</v>
      </c>
    </row>
    <row r="38" spans="1:7" x14ac:dyDescent="0.2">
      <c r="A38" t="s">
        <v>40</v>
      </c>
      <c r="C38" s="11"/>
      <c r="D38" s="5">
        <f>C38</f>
        <v>0</v>
      </c>
    </row>
    <row r="39" spans="1:7" x14ac:dyDescent="0.2">
      <c r="A39" t="s">
        <v>41</v>
      </c>
      <c r="C39" s="11"/>
      <c r="D39" s="5">
        <f t="shared" ref="D39:D41" si="2">C39</f>
        <v>0</v>
      </c>
    </row>
    <row r="40" spans="1:7" x14ac:dyDescent="0.2">
      <c r="A40" t="s">
        <v>42</v>
      </c>
      <c r="C40" s="11"/>
      <c r="D40" s="5">
        <f t="shared" si="2"/>
        <v>0</v>
      </c>
    </row>
    <row r="41" spans="1:7" x14ac:dyDescent="0.2">
      <c r="A41" t="s">
        <v>37</v>
      </c>
      <c r="C41" s="11"/>
      <c r="D41" s="5">
        <f t="shared" si="2"/>
        <v>0</v>
      </c>
    </row>
    <row r="42" spans="1:7" ht="17" thickBot="1" x14ac:dyDescent="0.25">
      <c r="A42" s="3" t="s">
        <v>43</v>
      </c>
      <c r="B42" s="3"/>
      <c r="C42" s="3"/>
      <c r="D42" s="8">
        <f>SUM(D38:D41)</f>
        <v>0</v>
      </c>
      <c r="E42" s="4"/>
    </row>
    <row r="43" spans="1:7" ht="17" thickTop="1" x14ac:dyDescent="0.2"/>
    <row r="44" spans="1:7" x14ac:dyDescent="0.2">
      <c r="A44" s="1" t="s">
        <v>44</v>
      </c>
    </row>
    <row r="45" spans="1:7" x14ac:dyDescent="0.2">
      <c r="A45" t="s">
        <v>45</v>
      </c>
      <c r="C45" s="11"/>
      <c r="D45" s="5">
        <f>C45</f>
        <v>0</v>
      </c>
    </row>
    <row r="46" spans="1:7" x14ac:dyDescent="0.2">
      <c r="A46" t="s">
        <v>46</v>
      </c>
      <c r="C46" s="11"/>
      <c r="D46" s="5">
        <f>C46</f>
        <v>0</v>
      </c>
    </row>
    <row r="47" spans="1:7" x14ac:dyDescent="0.2">
      <c r="A47" t="s">
        <v>47</v>
      </c>
      <c r="C47" s="11"/>
      <c r="D47" s="5">
        <f>C47</f>
        <v>0</v>
      </c>
    </row>
    <row r="48" spans="1:7" x14ac:dyDescent="0.2">
      <c r="A48" t="s">
        <v>48</v>
      </c>
      <c r="C48" s="11"/>
      <c r="D48" s="5">
        <f>C48</f>
        <v>0</v>
      </c>
    </row>
    <row r="49" spans="1:6" x14ac:dyDescent="0.2">
      <c r="A49" t="s">
        <v>37</v>
      </c>
      <c r="C49" s="11"/>
      <c r="D49" s="5">
        <f>C49</f>
        <v>0</v>
      </c>
    </row>
    <row r="50" spans="1:6" ht="17" thickBot="1" x14ac:dyDescent="0.25">
      <c r="A50" s="3" t="s">
        <v>49</v>
      </c>
      <c r="B50" s="3"/>
      <c r="C50" s="3"/>
      <c r="D50" s="8">
        <f>SUM(D45:D49)</f>
        <v>0</v>
      </c>
      <c r="E50" s="4"/>
    </row>
    <row r="51" spans="1:6" ht="17" thickTop="1" x14ac:dyDescent="0.2"/>
    <row r="52" spans="1:6" x14ac:dyDescent="0.2">
      <c r="A52" s="1" t="s">
        <v>50</v>
      </c>
    </row>
    <row r="53" spans="1:6" x14ac:dyDescent="0.2">
      <c r="A53" t="s">
        <v>51</v>
      </c>
      <c r="C53" s="11"/>
      <c r="D53" s="5">
        <f>C53</f>
        <v>0</v>
      </c>
    </row>
    <row r="54" spans="1:6" x14ac:dyDescent="0.2">
      <c r="A54" t="s">
        <v>52</v>
      </c>
      <c r="C54" s="11"/>
      <c r="D54" s="5">
        <f t="shared" ref="D54:D56" si="3">C54</f>
        <v>0</v>
      </c>
    </row>
    <row r="55" spans="1:6" x14ac:dyDescent="0.2">
      <c r="A55" t="s">
        <v>53</v>
      </c>
      <c r="C55" s="11"/>
      <c r="D55" s="5">
        <f t="shared" si="3"/>
        <v>0</v>
      </c>
      <c r="F55" s="5" t="s">
        <v>54</v>
      </c>
    </row>
    <row r="56" spans="1:6" x14ac:dyDescent="0.2">
      <c r="A56" t="s">
        <v>55</v>
      </c>
      <c r="C56" s="11"/>
      <c r="D56" s="5">
        <f t="shared" si="3"/>
        <v>0</v>
      </c>
      <c r="F56" s="5" t="s">
        <v>54</v>
      </c>
    </row>
    <row r="57" spans="1:6" x14ac:dyDescent="0.2">
      <c r="A57" t="s">
        <v>37</v>
      </c>
      <c r="C57" s="11"/>
      <c r="D57" s="5">
        <f>C57</f>
        <v>0</v>
      </c>
    </row>
    <row r="58" spans="1:6" ht="17" thickBot="1" x14ac:dyDescent="0.25">
      <c r="A58" s="3" t="s">
        <v>56</v>
      </c>
      <c r="B58" s="3"/>
      <c r="C58" s="3"/>
      <c r="D58" s="8">
        <f>SUM(D53:D57)</f>
        <v>0</v>
      </c>
      <c r="E58" s="4"/>
    </row>
    <row r="59" spans="1:6" ht="17" thickTop="1" x14ac:dyDescent="0.2"/>
    <row r="60" spans="1:6" x14ac:dyDescent="0.2">
      <c r="A60" s="1" t="s">
        <v>57</v>
      </c>
    </row>
    <row r="61" spans="1:6" x14ac:dyDescent="0.2">
      <c r="A61" t="s">
        <v>35</v>
      </c>
      <c r="C61" s="11"/>
      <c r="D61" s="5">
        <f>C61</f>
        <v>0</v>
      </c>
    </row>
    <row r="62" spans="1:6" x14ac:dyDescent="0.2">
      <c r="A62" t="s">
        <v>58</v>
      </c>
      <c r="C62" s="11"/>
      <c r="D62" s="5">
        <f t="shared" ref="D62:D65" si="4">C62</f>
        <v>0</v>
      </c>
    </row>
    <row r="63" spans="1:6" x14ac:dyDescent="0.2">
      <c r="A63" t="s">
        <v>59</v>
      </c>
      <c r="C63" s="11"/>
      <c r="D63" s="5">
        <f t="shared" si="4"/>
        <v>0</v>
      </c>
    </row>
    <row r="64" spans="1:6" x14ac:dyDescent="0.2">
      <c r="A64" t="s">
        <v>34</v>
      </c>
      <c r="C64" s="11"/>
      <c r="D64" s="5">
        <f t="shared" si="4"/>
        <v>0</v>
      </c>
    </row>
    <row r="65" spans="1:5" x14ac:dyDescent="0.2">
      <c r="A65" t="s">
        <v>37</v>
      </c>
      <c r="C65" s="11"/>
      <c r="D65" s="5">
        <f t="shared" si="4"/>
        <v>0</v>
      </c>
    </row>
    <row r="66" spans="1:5" ht="17" thickBot="1" x14ac:dyDescent="0.25">
      <c r="A66" s="3" t="s">
        <v>60</v>
      </c>
      <c r="B66" s="3"/>
      <c r="C66" s="3"/>
      <c r="D66" s="8">
        <f>SUM(D61:D65)</f>
        <v>0</v>
      </c>
      <c r="E66" s="4"/>
    </row>
    <row r="67" spans="1:5" ht="17" thickTop="1" x14ac:dyDescent="0.2"/>
    <row r="68" spans="1:5" x14ac:dyDescent="0.2">
      <c r="A68" s="1" t="s">
        <v>61</v>
      </c>
    </row>
    <row r="69" spans="1:5" x14ac:dyDescent="0.2">
      <c r="A69" s="13" t="s">
        <v>62</v>
      </c>
    </row>
    <row r="70" spans="1:5" x14ac:dyDescent="0.2">
      <c r="A70" t="s">
        <v>63</v>
      </c>
      <c r="C70" s="11"/>
      <c r="D70" s="5">
        <f>C70</f>
        <v>0</v>
      </c>
    </row>
    <row r="71" spans="1:5" x14ac:dyDescent="0.2">
      <c r="A71" t="s">
        <v>64</v>
      </c>
      <c r="C71" s="11"/>
      <c r="D71" s="5">
        <f t="shared" ref="D71:D73" si="5">C71</f>
        <v>0</v>
      </c>
    </row>
    <row r="72" spans="1:5" x14ac:dyDescent="0.2">
      <c r="A72" t="s">
        <v>65</v>
      </c>
      <c r="C72" s="11"/>
      <c r="D72" s="5">
        <f t="shared" si="5"/>
        <v>0</v>
      </c>
    </row>
    <row r="73" spans="1:5" x14ac:dyDescent="0.2">
      <c r="A73" t="s">
        <v>66</v>
      </c>
      <c r="C73" s="11"/>
      <c r="D73" s="5">
        <f t="shared" si="5"/>
        <v>0</v>
      </c>
    </row>
    <row r="74" spans="1:5" x14ac:dyDescent="0.2">
      <c r="A74" t="s">
        <v>67</v>
      </c>
    </row>
    <row r="75" spans="1:5" x14ac:dyDescent="0.2">
      <c r="A75" t="s">
        <v>68</v>
      </c>
      <c r="C75" s="11"/>
      <c r="D75" s="5">
        <f>C75</f>
        <v>0</v>
      </c>
    </row>
    <row r="76" spans="1:5" x14ac:dyDescent="0.2">
      <c r="A76" t="s">
        <v>69</v>
      </c>
      <c r="C76" s="11"/>
      <c r="D76" s="5">
        <f t="shared" ref="D76:D79" si="6">C76</f>
        <v>0</v>
      </c>
    </row>
    <row r="77" spans="1:5" x14ac:dyDescent="0.2">
      <c r="A77" t="s">
        <v>70</v>
      </c>
      <c r="C77" s="11"/>
      <c r="D77" s="5">
        <f t="shared" si="6"/>
        <v>0</v>
      </c>
    </row>
    <row r="78" spans="1:5" x14ac:dyDescent="0.2">
      <c r="A78" t="s">
        <v>71</v>
      </c>
      <c r="C78" s="11"/>
      <c r="D78" s="5">
        <f t="shared" si="6"/>
        <v>0</v>
      </c>
    </row>
    <row r="79" spans="1:5" x14ac:dyDescent="0.2">
      <c r="A79" t="s">
        <v>72</v>
      </c>
      <c r="C79" s="11"/>
      <c r="D79" s="5">
        <f t="shared" si="6"/>
        <v>0</v>
      </c>
    </row>
    <row r="80" spans="1:5" ht="17" thickBot="1" x14ac:dyDescent="0.25">
      <c r="A80" s="3" t="s">
        <v>73</v>
      </c>
      <c r="B80" s="3"/>
      <c r="C80" s="3"/>
      <c r="D80" s="8">
        <f>SUM(D70:D79)</f>
        <v>0</v>
      </c>
      <c r="E80" s="4"/>
    </row>
    <row r="81" spans="1:6" ht="17" thickTop="1" x14ac:dyDescent="0.2"/>
    <row r="82" spans="1:6" x14ac:dyDescent="0.2">
      <c r="A82" s="1" t="s">
        <v>74</v>
      </c>
    </row>
    <row r="83" spans="1:6" x14ac:dyDescent="0.2">
      <c r="A83" t="s">
        <v>75</v>
      </c>
    </row>
    <row r="84" spans="1:6" x14ac:dyDescent="0.2">
      <c r="A84" t="s">
        <v>76</v>
      </c>
      <c r="B84">
        <f>0.05</f>
        <v>0.05</v>
      </c>
      <c r="C84" s="14">
        <f>SUM(D6:D7)</f>
        <v>0</v>
      </c>
      <c r="D84" s="5">
        <f>B84*C84</f>
        <v>0</v>
      </c>
      <c r="F84" s="5" t="s">
        <v>77</v>
      </c>
    </row>
    <row r="85" spans="1:6" x14ac:dyDescent="0.2">
      <c r="A85" t="s">
        <v>78</v>
      </c>
      <c r="C85" s="11"/>
      <c r="D85" s="5">
        <f t="shared" ref="D85" si="7">C85</f>
        <v>0</v>
      </c>
    </row>
    <row r="86" spans="1:6" x14ac:dyDescent="0.2">
      <c r="A86" t="s">
        <v>79</v>
      </c>
      <c r="C86" s="11"/>
      <c r="D86" s="5">
        <f>C86</f>
        <v>0</v>
      </c>
    </row>
    <row r="87" spans="1:6" x14ac:dyDescent="0.2">
      <c r="A87" t="s">
        <v>80</v>
      </c>
      <c r="B87" s="9">
        <f>SUM(B6:B7)</f>
        <v>0</v>
      </c>
      <c r="C87" s="11">
        <v>37.020000000000003</v>
      </c>
      <c r="D87" s="5">
        <f>C87*B87</f>
        <v>0</v>
      </c>
      <c r="F87" s="5" t="s">
        <v>81</v>
      </c>
    </row>
    <row r="88" spans="1:6" x14ac:dyDescent="0.2">
      <c r="A88" t="s">
        <v>82</v>
      </c>
    </row>
    <row r="89" spans="1:6" x14ac:dyDescent="0.2">
      <c r="A89" t="s">
        <v>83</v>
      </c>
      <c r="B89" s="9"/>
      <c r="C89" s="11">
        <v>0</v>
      </c>
      <c r="D89" s="5">
        <f>B89*C89</f>
        <v>0</v>
      </c>
    </row>
    <row r="90" spans="1:6" x14ac:dyDescent="0.2">
      <c r="A90" t="s">
        <v>84</v>
      </c>
      <c r="B90" s="9"/>
      <c r="C90" s="11"/>
      <c r="D90" s="5">
        <f>B90*C90</f>
        <v>0</v>
      </c>
    </row>
    <row r="91" spans="1:6" x14ac:dyDescent="0.2">
      <c r="A91" t="s">
        <v>85</v>
      </c>
      <c r="C91" s="11"/>
      <c r="D91" s="5">
        <f>C91</f>
        <v>0</v>
      </c>
    </row>
    <row r="92" spans="1:6" x14ac:dyDescent="0.2">
      <c r="A92" t="s">
        <v>37</v>
      </c>
      <c r="C92" s="11"/>
      <c r="D92" s="5">
        <f>C92</f>
        <v>0</v>
      </c>
    </row>
    <row r="93" spans="1:6" ht="17" thickBot="1" x14ac:dyDescent="0.25">
      <c r="A93" s="3" t="s">
        <v>86</v>
      </c>
      <c r="B93" s="3"/>
      <c r="C93" s="3"/>
      <c r="D93" s="8">
        <f>SUM(D84:D92)</f>
        <v>0</v>
      </c>
      <c r="E93" s="4"/>
    </row>
    <row r="94" spans="1:6" ht="17" thickTop="1" x14ac:dyDescent="0.2"/>
    <row r="95" spans="1:6" ht="26" x14ac:dyDescent="0.3">
      <c r="A95" s="17" t="s">
        <v>87</v>
      </c>
      <c r="B95" s="15"/>
      <c r="C95" s="15"/>
      <c r="D95" s="16">
        <f>SUM(D93,D80,D66,D58,D50,D42,D35,D27,D19,)</f>
        <v>1100</v>
      </c>
      <c r="E95" s="15"/>
    </row>
    <row r="96" spans="1:6" ht="26" x14ac:dyDescent="0.3">
      <c r="A96" s="18"/>
    </row>
    <row r="97" spans="1:5" ht="27" thickBot="1" x14ac:dyDescent="0.35">
      <c r="A97" s="19" t="s">
        <v>88</v>
      </c>
      <c r="B97" s="3"/>
      <c r="C97" s="3"/>
      <c r="D97" s="8">
        <f>D9-D95</f>
        <v>-1100</v>
      </c>
      <c r="E97" s="4"/>
    </row>
    <row r="98" spans="1:5" ht="17" thickTop="1" x14ac:dyDescent="0.2"/>
  </sheetData>
  <mergeCells count="1">
    <mergeCell ref="A1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89D5A-FD78-4B40-951E-1D839DA6B180}">
  <dimension ref="A1:L98"/>
  <sheetViews>
    <sheetView topLeftCell="A14" zoomScale="140" zoomScaleNormal="140" workbookViewId="0">
      <selection activeCell="B22" sqref="B22"/>
    </sheetView>
  </sheetViews>
  <sheetFormatPr baseColWidth="10" defaultColWidth="11" defaultRowHeight="16" x14ac:dyDescent="0.2"/>
  <cols>
    <col min="1" max="1" width="43.83203125" bestFit="1" customWidth="1"/>
    <col min="2" max="2" width="8.33203125" bestFit="1" customWidth="1"/>
    <col min="3" max="3" width="11.5" bestFit="1" customWidth="1"/>
    <col min="4" max="4" width="14.5" style="5" bestFit="1" customWidth="1"/>
    <col min="6" max="6" width="12.5" style="5" bestFit="1" customWidth="1"/>
  </cols>
  <sheetData>
    <row r="1" spans="1:6" x14ac:dyDescent="0.2">
      <c r="A1" s="24" t="s">
        <v>104</v>
      </c>
      <c r="B1" s="24"/>
      <c r="C1" s="24"/>
      <c r="D1" s="24"/>
    </row>
    <row r="2" spans="1:6" x14ac:dyDescent="0.2">
      <c r="A2" s="24"/>
      <c r="B2" s="24"/>
      <c r="C2" s="24"/>
      <c r="D2" s="24"/>
    </row>
    <row r="3" spans="1:6" x14ac:dyDescent="0.2">
      <c r="A3" s="24"/>
      <c r="B3" s="24"/>
      <c r="C3" s="24"/>
      <c r="D3" s="24"/>
    </row>
    <row r="4" spans="1:6" ht="34" x14ac:dyDescent="0.4">
      <c r="A4" s="21"/>
      <c r="B4" s="2" t="s">
        <v>0</v>
      </c>
      <c r="C4" s="2" t="s">
        <v>1</v>
      </c>
      <c r="D4" s="6" t="s">
        <v>2</v>
      </c>
      <c r="F4"/>
    </row>
    <row r="5" spans="1:6" x14ac:dyDescent="0.2">
      <c r="A5" s="1" t="s">
        <v>3</v>
      </c>
      <c r="F5"/>
    </row>
    <row r="6" spans="1:6" x14ac:dyDescent="0.2">
      <c r="A6" t="s">
        <v>4</v>
      </c>
      <c r="B6" s="9"/>
      <c r="C6" s="11"/>
      <c r="D6" s="5">
        <f>B6*C6</f>
        <v>0</v>
      </c>
      <c r="F6"/>
    </row>
    <row r="7" spans="1:6" x14ac:dyDescent="0.2">
      <c r="A7" t="s">
        <v>5</v>
      </c>
      <c r="B7" s="9"/>
      <c r="C7" s="11"/>
      <c r="D7" s="5">
        <f>B7*C7</f>
        <v>0</v>
      </c>
      <c r="F7"/>
    </row>
    <row r="8" spans="1:6" x14ac:dyDescent="0.2">
      <c r="A8" t="s">
        <v>6</v>
      </c>
      <c r="D8" s="7">
        <f>(D6+D7)*0.05</f>
        <v>0</v>
      </c>
      <c r="F8"/>
    </row>
    <row r="9" spans="1:6" ht="17" thickBot="1" x14ac:dyDescent="0.25">
      <c r="A9" s="3" t="s">
        <v>7</v>
      </c>
      <c r="B9" s="3"/>
      <c r="C9" s="3"/>
      <c r="D9" s="8">
        <f>D6+D7-D8</f>
        <v>0</v>
      </c>
      <c r="E9" s="4"/>
      <c r="F9"/>
    </row>
    <row r="10" spans="1:6" ht="17" thickTop="1" x14ac:dyDescent="0.2">
      <c r="F10"/>
    </row>
    <row r="11" spans="1:6" ht="31" x14ac:dyDescent="0.35">
      <c r="A11" s="10" t="s">
        <v>8</v>
      </c>
    </row>
    <row r="12" spans="1:6" x14ac:dyDescent="0.2">
      <c r="A12" s="1" t="s">
        <v>9</v>
      </c>
    </row>
    <row r="13" spans="1:6" x14ac:dyDescent="0.2">
      <c r="A13" t="s">
        <v>10</v>
      </c>
      <c r="B13">
        <f>B6</f>
        <v>0</v>
      </c>
      <c r="C13" s="5">
        <v>78</v>
      </c>
      <c r="D13" s="5">
        <f>B13*C13</f>
        <v>0</v>
      </c>
      <c r="F13" t="s">
        <v>11</v>
      </c>
    </row>
    <row r="14" spans="1:6" x14ac:dyDescent="0.2">
      <c r="A14" t="s">
        <v>12</v>
      </c>
      <c r="B14">
        <f>B6</f>
        <v>0</v>
      </c>
      <c r="C14" s="5">
        <v>10</v>
      </c>
      <c r="D14" s="5">
        <f t="shared" ref="D14" si="0">B14*C14</f>
        <v>0</v>
      </c>
    </row>
    <row r="15" spans="1:6" x14ac:dyDescent="0.2">
      <c r="A15" t="s">
        <v>13</v>
      </c>
      <c r="B15">
        <f>B6</f>
        <v>0</v>
      </c>
      <c r="C15" s="5">
        <v>150</v>
      </c>
      <c r="D15" s="5">
        <f>C15*B15</f>
        <v>0</v>
      </c>
      <c r="F15" t="s">
        <v>14</v>
      </c>
    </row>
    <row r="16" spans="1:6" x14ac:dyDescent="0.2">
      <c r="A16" t="s">
        <v>15</v>
      </c>
      <c r="B16">
        <f>B7</f>
        <v>0</v>
      </c>
      <c r="C16" s="5">
        <v>95</v>
      </c>
      <c r="D16" s="5">
        <f>C16*B16</f>
        <v>0</v>
      </c>
      <c r="F16" t="s">
        <v>89</v>
      </c>
    </row>
    <row r="17" spans="1:12" x14ac:dyDescent="0.2">
      <c r="A17" t="s">
        <v>17</v>
      </c>
      <c r="B17">
        <f>B7</f>
        <v>0</v>
      </c>
      <c r="C17" s="5">
        <v>215</v>
      </c>
      <c r="D17" s="5">
        <f>C17*B17</f>
        <v>0</v>
      </c>
      <c r="F17" t="s">
        <v>99</v>
      </c>
    </row>
    <row r="18" spans="1:12" x14ac:dyDescent="0.2">
      <c r="A18" t="s">
        <v>18</v>
      </c>
      <c r="B18">
        <f>B7</f>
        <v>0</v>
      </c>
      <c r="C18" s="5">
        <v>150</v>
      </c>
      <c r="D18" s="5">
        <f>C18*B18</f>
        <v>0</v>
      </c>
      <c r="F18" t="s">
        <v>90</v>
      </c>
    </row>
    <row r="19" spans="1:12" ht="17" thickBot="1" x14ac:dyDescent="0.25">
      <c r="A19" s="3" t="s">
        <v>20</v>
      </c>
      <c r="B19" s="3"/>
      <c r="C19" s="3"/>
      <c r="D19" s="8">
        <f>SUM(D13:D18)</f>
        <v>0</v>
      </c>
      <c r="E19" s="4"/>
      <c r="F19" s="5" t="s">
        <v>91</v>
      </c>
    </row>
    <row r="20" spans="1:12" ht="17" thickTop="1" x14ac:dyDescent="0.2"/>
    <row r="21" spans="1:12" x14ac:dyDescent="0.2">
      <c r="A21" s="1" t="s">
        <v>21</v>
      </c>
    </row>
    <row r="22" spans="1:12" x14ac:dyDescent="0.2">
      <c r="A22" t="s">
        <v>22</v>
      </c>
      <c r="C22" s="5">
        <v>2600</v>
      </c>
      <c r="D22" s="5">
        <f>C22</f>
        <v>2600</v>
      </c>
      <c r="F22" s="5" t="s">
        <v>103</v>
      </c>
      <c r="J22" s="5"/>
    </row>
    <row r="23" spans="1:12" x14ac:dyDescent="0.2">
      <c r="A23" t="s">
        <v>24</v>
      </c>
      <c r="B23" s="9"/>
      <c r="C23" s="5">
        <v>450</v>
      </c>
      <c r="D23" s="5">
        <f>C23*B23</f>
        <v>0</v>
      </c>
      <c r="F23" s="5" t="s">
        <v>25</v>
      </c>
      <c r="J23" s="5"/>
    </row>
    <row r="24" spans="1:12" x14ac:dyDescent="0.2">
      <c r="A24" t="s">
        <v>26</v>
      </c>
      <c r="C24" s="5">
        <v>1100</v>
      </c>
      <c r="D24" s="5">
        <f>0</f>
        <v>0</v>
      </c>
      <c r="F24" s="5" t="s">
        <v>27</v>
      </c>
      <c r="J24" s="5"/>
    </row>
    <row r="25" spans="1:12" x14ac:dyDescent="0.2">
      <c r="A25" t="s">
        <v>28</v>
      </c>
      <c r="B25" s="25"/>
      <c r="C25" s="5">
        <v>1100</v>
      </c>
      <c r="D25" s="5">
        <f>C25*B25</f>
        <v>0</v>
      </c>
      <c r="F25" s="5" t="s">
        <v>25</v>
      </c>
      <c r="J25" s="5"/>
      <c r="L25" s="5"/>
    </row>
    <row r="26" spans="1:12" x14ac:dyDescent="0.2">
      <c r="A26" t="s">
        <v>29</v>
      </c>
      <c r="C26" s="11"/>
      <c r="D26" s="12">
        <f>C26</f>
        <v>0</v>
      </c>
      <c r="F26" s="5" t="s">
        <v>30</v>
      </c>
      <c r="J26" s="5"/>
    </row>
    <row r="27" spans="1:12" ht="17" thickBot="1" x14ac:dyDescent="0.25">
      <c r="A27" s="3" t="s">
        <v>31</v>
      </c>
      <c r="B27" s="3"/>
      <c r="C27" s="3"/>
      <c r="D27" s="8">
        <f>SUM(D21:D26)</f>
        <v>2600</v>
      </c>
      <c r="E27" s="4"/>
      <c r="J27" s="5"/>
    </row>
    <row r="28" spans="1:12" ht="17" thickTop="1" x14ac:dyDescent="0.2"/>
    <row r="29" spans="1:12" x14ac:dyDescent="0.2">
      <c r="A29" s="1" t="s">
        <v>32</v>
      </c>
    </row>
    <row r="30" spans="1:12" x14ac:dyDescent="0.2">
      <c r="A30" t="s">
        <v>33</v>
      </c>
      <c r="C30" s="11"/>
      <c r="D30" s="5">
        <f>C30</f>
        <v>0</v>
      </c>
    </row>
    <row r="31" spans="1:12" x14ac:dyDescent="0.2">
      <c r="A31" t="s">
        <v>34</v>
      </c>
      <c r="C31" s="11"/>
      <c r="D31" s="5">
        <f t="shared" ref="D31:D34" si="1">C31</f>
        <v>0</v>
      </c>
    </row>
    <row r="32" spans="1:12" x14ac:dyDescent="0.2">
      <c r="A32" t="s">
        <v>35</v>
      </c>
      <c r="C32" s="11"/>
      <c r="D32" s="5">
        <v>0</v>
      </c>
    </row>
    <row r="33" spans="1:7" x14ac:dyDescent="0.2">
      <c r="A33" t="s">
        <v>36</v>
      </c>
      <c r="C33" s="11"/>
      <c r="D33" s="5">
        <f t="shared" si="1"/>
        <v>0</v>
      </c>
      <c r="G33" s="5"/>
    </row>
    <row r="34" spans="1:7" x14ac:dyDescent="0.2">
      <c r="A34" t="s">
        <v>37</v>
      </c>
      <c r="C34" s="11"/>
      <c r="D34" s="5">
        <f t="shared" si="1"/>
        <v>0</v>
      </c>
      <c r="G34" s="5"/>
    </row>
    <row r="35" spans="1:7" ht="17" thickBot="1" x14ac:dyDescent="0.25">
      <c r="A35" s="3" t="s">
        <v>38</v>
      </c>
      <c r="B35" s="3"/>
      <c r="C35" s="3"/>
      <c r="D35" s="8">
        <f>SUM(D30:D34)</f>
        <v>0</v>
      </c>
      <c r="E35" s="4"/>
      <c r="G35" s="5"/>
    </row>
    <row r="36" spans="1:7" ht="17" thickTop="1" x14ac:dyDescent="0.2"/>
    <row r="37" spans="1:7" x14ac:dyDescent="0.2">
      <c r="A37" s="1" t="s">
        <v>39</v>
      </c>
    </row>
    <row r="38" spans="1:7" x14ac:dyDescent="0.2">
      <c r="A38" t="s">
        <v>40</v>
      </c>
      <c r="C38" s="11"/>
      <c r="D38" s="5">
        <f>C38</f>
        <v>0</v>
      </c>
    </row>
    <row r="39" spans="1:7" x14ac:dyDescent="0.2">
      <c r="A39" t="s">
        <v>41</v>
      </c>
      <c r="C39" s="11"/>
      <c r="D39" s="5">
        <f t="shared" ref="D39:D41" si="2">C39</f>
        <v>0</v>
      </c>
    </row>
    <row r="40" spans="1:7" x14ac:dyDescent="0.2">
      <c r="A40" t="s">
        <v>42</v>
      </c>
      <c r="C40" s="11"/>
      <c r="D40" s="5">
        <f t="shared" si="2"/>
        <v>0</v>
      </c>
    </row>
    <row r="41" spans="1:7" x14ac:dyDescent="0.2">
      <c r="A41" t="s">
        <v>37</v>
      </c>
      <c r="C41" s="11"/>
      <c r="D41" s="5">
        <f t="shared" si="2"/>
        <v>0</v>
      </c>
    </row>
    <row r="42" spans="1:7" ht="17" thickBot="1" x14ac:dyDescent="0.25">
      <c r="A42" s="3" t="s">
        <v>43</v>
      </c>
      <c r="B42" s="3"/>
      <c r="C42" s="3"/>
      <c r="D42" s="8">
        <f>SUM(D38:D41)</f>
        <v>0</v>
      </c>
      <c r="E42" s="4"/>
    </row>
    <row r="43" spans="1:7" ht="17" thickTop="1" x14ac:dyDescent="0.2"/>
    <row r="44" spans="1:7" x14ac:dyDescent="0.2">
      <c r="A44" s="1" t="s">
        <v>44</v>
      </c>
    </row>
    <row r="45" spans="1:7" x14ac:dyDescent="0.2">
      <c r="A45" t="s">
        <v>45</v>
      </c>
      <c r="C45" s="11"/>
      <c r="D45" s="5">
        <f>C45</f>
        <v>0</v>
      </c>
    </row>
    <row r="46" spans="1:7" x14ac:dyDescent="0.2">
      <c r="A46" t="s">
        <v>46</v>
      </c>
      <c r="C46" s="11"/>
      <c r="D46" s="5">
        <f>C46</f>
        <v>0</v>
      </c>
    </row>
    <row r="47" spans="1:7" x14ac:dyDescent="0.2">
      <c r="A47" t="s">
        <v>47</v>
      </c>
      <c r="C47" s="11"/>
      <c r="D47" s="5">
        <f>C47</f>
        <v>0</v>
      </c>
    </row>
    <row r="48" spans="1:7" x14ac:dyDescent="0.2">
      <c r="A48" t="s">
        <v>48</v>
      </c>
      <c r="C48" s="11"/>
      <c r="D48" s="5">
        <f>C48</f>
        <v>0</v>
      </c>
    </row>
    <row r="49" spans="1:6" x14ac:dyDescent="0.2">
      <c r="A49" t="s">
        <v>37</v>
      </c>
      <c r="C49" s="11"/>
      <c r="D49" s="5">
        <f>C49</f>
        <v>0</v>
      </c>
    </row>
    <row r="50" spans="1:6" ht="17" thickBot="1" x14ac:dyDescent="0.25">
      <c r="A50" s="3" t="s">
        <v>49</v>
      </c>
      <c r="B50" s="3"/>
      <c r="C50" s="3"/>
      <c r="D50" s="8">
        <f>SUM(D45:D49)</f>
        <v>0</v>
      </c>
      <c r="E50" s="4"/>
    </row>
    <row r="51" spans="1:6" ht="17" thickTop="1" x14ac:dyDescent="0.2"/>
    <row r="52" spans="1:6" x14ac:dyDescent="0.2">
      <c r="A52" s="1" t="s">
        <v>50</v>
      </c>
    </row>
    <row r="53" spans="1:6" x14ac:dyDescent="0.2">
      <c r="A53" t="s">
        <v>51</v>
      </c>
      <c r="C53" s="11"/>
      <c r="D53" s="5">
        <f>C53</f>
        <v>0</v>
      </c>
    </row>
    <row r="54" spans="1:6" x14ac:dyDescent="0.2">
      <c r="A54" t="s">
        <v>52</v>
      </c>
      <c r="C54" s="11"/>
      <c r="D54" s="5">
        <f t="shared" ref="D54:D56" si="3">C54</f>
        <v>0</v>
      </c>
    </row>
    <row r="55" spans="1:6" x14ac:dyDescent="0.2">
      <c r="A55" t="s">
        <v>53</v>
      </c>
      <c r="C55" s="11"/>
      <c r="D55" s="5">
        <f t="shared" si="3"/>
        <v>0</v>
      </c>
      <c r="F55" s="5" t="s">
        <v>54</v>
      </c>
    </row>
    <row r="56" spans="1:6" x14ac:dyDescent="0.2">
      <c r="A56" t="s">
        <v>55</v>
      </c>
      <c r="C56" s="11"/>
      <c r="D56" s="5">
        <f t="shared" si="3"/>
        <v>0</v>
      </c>
      <c r="F56" s="5" t="s">
        <v>54</v>
      </c>
    </row>
    <row r="57" spans="1:6" x14ac:dyDescent="0.2">
      <c r="A57" t="s">
        <v>37</v>
      </c>
      <c r="C57" s="11"/>
      <c r="D57" s="5">
        <f>C57</f>
        <v>0</v>
      </c>
    </row>
    <row r="58" spans="1:6" ht="17" thickBot="1" x14ac:dyDescent="0.25">
      <c r="A58" s="3" t="s">
        <v>56</v>
      </c>
      <c r="B58" s="3"/>
      <c r="C58" s="3"/>
      <c r="D58" s="8">
        <f>SUM(D53:D57)</f>
        <v>0</v>
      </c>
      <c r="E58" s="4"/>
    </row>
    <row r="59" spans="1:6" ht="17" thickTop="1" x14ac:dyDescent="0.2"/>
    <row r="60" spans="1:6" x14ac:dyDescent="0.2">
      <c r="A60" s="1" t="s">
        <v>57</v>
      </c>
    </row>
    <row r="61" spans="1:6" x14ac:dyDescent="0.2">
      <c r="A61" t="s">
        <v>35</v>
      </c>
      <c r="C61" s="11"/>
      <c r="D61" s="5">
        <f>C61</f>
        <v>0</v>
      </c>
    </row>
    <row r="62" spans="1:6" x14ac:dyDescent="0.2">
      <c r="A62" t="s">
        <v>58</v>
      </c>
      <c r="C62" s="11"/>
      <c r="D62" s="5">
        <f t="shared" ref="D62:D65" si="4">C62</f>
        <v>0</v>
      </c>
    </row>
    <row r="63" spans="1:6" x14ac:dyDescent="0.2">
      <c r="A63" t="s">
        <v>59</v>
      </c>
      <c r="C63" s="11"/>
      <c r="D63" s="5">
        <f t="shared" si="4"/>
        <v>0</v>
      </c>
    </row>
    <row r="64" spans="1:6" x14ac:dyDescent="0.2">
      <c r="A64" t="s">
        <v>34</v>
      </c>
      <c r="C64" s="11"/>
      <c r="D64" s="5">
        <f t="shared" si="4"/>
        <v>0</v>
      </c>
    </row>
    <row r="65" spans="1:5" x14ac:dyDescent="0.2">
      <c r="A65" t="s">
        <v>37</v>
      </c>
      <c r="C65" s="11"/>
      <c r="D65" s="5">
        <f t="shared" si="4"/>
        <v>0</v>
      </c>
    </row>
    <row r="66" spans="1:5" ht="17" thickBot="1" x14ac:dyDescent="0.25">
      <c r="A66" s="3" t="s">
        <v>60</v>
      </c>
      <c r="B66" s="3"/>
      <c r="C66" s="3"/>
      <c r="D66" s="8">
        <f>SUM(D61:D65)</f>
        <v>0</v>
      </c>
      <c r="E66" s="4"/>
    </row>
    <row r="67" spans="1:5" ht="17" thickTop="1" x14ac:dyDescent="0.2"/>
    <row r="68" spans="1:5" x14ac:dyDescent="0.2">
      <c r="A68" s="1" t="s">
        <v>61</v>
      </c>
    </row>
    <row r="69" spans="1:5" x14ac:dyDescent="0.2">
      <c r="A69" s="13" t="s">
        <v>62</v>
      </c>
    </row>
    <row r="70" spans="1:5" x14ac:dyDescent="0.2">
      <c r="A70" t="s">
        <v>63</v>
      </c>
      <c r="C70" s="11"/>
      <c r="D70" s="5">
        <f>C70</f>
        <v>0</v>
      </c>
    </row>
    <row r="71" spans="1:5" x14ac:dyDescent="0.2">
      <c r="A71" t="s">
        <v>64</v>
      </c>
      <c r="C71" s="11"/>
      <c r="D71" s="5">
        <f t="shared" ref="D71:D73" si="5">C71</f>
        <v>0</v>
      </c>
    </row>
    <row r="72" spans="1:5" x14ac:dyDescent="0.2">
      <c r="A72" t="s">
        <v>65</v>
      </c>
      <c r="C72" s="11"/>
      <c r="D72" s="5">
        <f t="shared" si="5"/>
        <v>0</v>
      </c>
    </row>
    <row r="73" spans="1:5" x14ac:dyDescent="0.2">
      <c r="A73" t="s">
        <v>66</v>
      </c>
      <c r="C73" s="11"/>
      <c r="D73" s="5">
        <f t="shared" si="5"/>
        <v>0</v>
      </c>
    </row>
    <row r="74" spans="1:5" x14ac:dyDescent="0.2">
      <c r="A74" t="s">
        <v>67</v>
      </c>
    </row>
    <row r="75" spans="1:5" x14ac:dyDescent="0.2">
      <c r="A75" t="s">
        <v>68</v>
      </c>
      <c r="C75" s="11"/>
      <c r="D75" s="5">
        <f>C75</f>
        <v>0</v>
      </c>
    </row>
    <row r="76" spans="1:5" x14ac:dyDescent="0.2">
      <c r="A76" t="s">
        <v>69</v>
      </c>
      <c r="C76" s="11"/>
      <c r="D76" s="5">
        <f t="shared" ref="D76:D79" si="6">C76</f>
        <v>0</v>
      </c>
    </row>
    <row r="77" spans="1:5" x14ac:dyDescent="0.2">
      <c r="A77" t="s">
        <v>70</v>
      </c>
      <c r="C77" s="11"/>
      <c r="D77" s="5">
        <f t="shared" si="6"/>
        <v>0</v>
      </c>
    </row>
    <row r="78" spans="1:5" x14ac:dyDescent="0.2">
      <c r="A78" t="s">
        <v>71</v>
      </c>
      <c r="C78" s="11"/>
      <c r="D78" s="5">
        <f t="shared" si="6"/>
        <v>0</v>
      </c>
    </row>
    <row r="79" spans="1:5" x14ac:dyDescent="0.2">
      <c r="A79" t="s">
        <v>72</v>
      </c>
      <c r="C79" s="11"/>
      <c r="D79" s="5">
        <f t="shared" si="6"/>
        <v>0</v>
      </c>
    </row>
    <row r="80" spans="1:5" ht="17" thickBot="1" x14ac:dyDescent="0.25">
      <c r="A80" s="3" t="s">
        <v>73</v>
      </c>
      <c r="B80" s="3"/>
      <c r="C80" s="3"/>
      <c r="D80" s="8">
        <f>SUM(D70:D79)</f>
        <v>0</v>
      </c>
      <c r="E80" s="4"/>
    </row>
    <row r="81" spans="1:6" ht="17" thickTop="1" x14ac:dyDescent="0.2"/>
    <row r="82" spans="1:6" x14ac:dyDescent="0.2">
      <c r="A82" s="1" t="s">
        <v>74</v>
      </c>
    </row>
    <row r="83" spans="1:6" x14ac:dyDescent="0.2">
      <c r="A83" t="s">
        <v>75</v>
      </c>
    </row>
    <row r="84" spans="1:6" x14ac:dyDescent="0.2">
      <c r="A84" t="s">
        <v>76</v>
      </c>
      <c r="B84">
        <f>0.05</f>
        <v>0.05</v>
      </c>
      <c r="C84" s="14">
        <f>SUM(D6:D7)</f>
        <v>0</v>
      </c>
      <c r="D84" s="5">
        <f>B84*C84</f>
        <v>0</v>
      </c>
    </row>
    <row r="85" spans="1:6" x14ac:dyDescent="0.2">
      <c r="A85" t="s">
        <v>78</v>
      </c>
      <c r="C85" s="11"/>
      <c r="D85" s="5">
        <f t="shared" ref="D85" si="7">C85</f>
        <v>0</v>
      </c>
      <c r="F85" s="5" t="s">
        <v>77</v>
      </c>
    </row>
    <row r="86" spans="1:6" x14ac:dyDescent="0.2">
      <c r="A86" t="s">
        <v>79</v>
      </c>
      <c r="C86" s="11"/>
      <c r="D86" s="5">
        <f>C86</f>
        <v>0</v>
      </c>
    </row>
    <row r="87" spans="1:6" x14ac:dyDescent="0.2">
      <c r="A87" t="s">
        <v>80</v>
      </c>
      <c r="B87" s="9">
        <f>SUM(B6:B7)</f>
        <v>0</v>
      </c>
      <c r="C87" s="11">
        <v>37.020000000000003</v>
      </c>
      <c r="D87" s="5">
        <f>C87*B87</f>
        <v>0</v>
      </c>
    </row>
    <row r="88" spans="1:6" x14ac:dyDescent="0.2">
      <c r="A88" t="s">
        <v>82</v>
      </c>
      <c r="F88" s="5" t="s">
        <v>81</v>
      </c>
    </row>
    <row r="89" spans="1:6" x14ac:dyDescent="0.2">
      <c r="A89" t="s">
        <v>83</v>
      </c>
      <c r="B89" s="9"/>
      <c r="C89" s="11"/>
      <c r="D89" s="5">
        <f>B89*C89</f>
        <v>0</v>
      </c>
    </row>
    <row r="90" spans="1:6" x14ac:dyDescent="0.2">
      <c r="A90" t="s">
        <v>84</v>
      </c>
      <c r="B90" s="9"/>
      <c r="C90" s="11"/>
      <c r="D90" s="5">
        <f>B90*C90</f>
        <v>0</v>
      </c>
    </row>
    <row r="91" spans="1:6" x14ac:dyDescent="0.2">
      <c r="A91" t="s">
        <v>85</v>
      </c>
      <c r="C91" s="11"/>
      <c r="D91" s="5">
        <f>C91</f>
        <v>0</v>
      </c>
    </row>
    <row r="92" spans="1:6" x14ac:dyDescent="0.2">
      <c r="A92" t="s">
        <v>37</v>
      </c>
      <c r="C92" s="11"/>
      <c r="D92" s="5">
        <f>C92</f>
        <v>0</v>
      </c>
    </row>
    <row r="93" spans="1:6" ht="17" thickBot="1" x14ac:dyDescent="0.25">
      <c r="A93" s="3" t="s">
        <v>86</v>
      </c>
      <c r="B93" s="3"/>
      <c r="C93" s="3"/>
      <c r="D93" s="8">
        <f>SUM(D84:D92)</f>
        <v>0</v>
      </c>
      <c r="E93" s="4"/>
    </row>
    <row r="94" spans="1:6" ht="17" thickTop="1" x14ac:dyDescent="0.2">
      <c r="A94" s="15"/>
      <c r="B94" s="15"/>
      <c r="C94" s="15"/>
      <c r="D94" s="23"/>
    </row>
    <row r="95" spans="1:6" ht="26" x14ac:dyDescent="0.3">
      <c r="A95" s="17" t="s">
        <v>87</v>
      </c>
      <c r="B95" s="15"/>
      <c r="C95" s="15"/>
      <c r="D95" s="16">
        <f>SUM(D93,D80,D66,D58,D50,D42,D35,D27,D19,)</f>
        <v>2600</v>
      </c>
      <c r="E95" s="15"/>
    </row>
    <row r="96" spans="1:6" ht="26" x14ac:dyDescent="0.3">
      <c r="A96" s="18"/>
    </row>
    <row r="97" spans="1:5" ht="27" thickBot="1" x14ac:dyDescent="0.35">
      <c r="A97" s="19" t="s">
        <v>88</v>
      </c>
      <c r="B97" s="3"/>
      <c r="C97" s="3"/>
      <c r="D97" s="8">
        <f>D9-D95</f>
        <v>-2600</v>
      </c>
      <c r="E97" s="4"/>
    </row>
    <row r="98" spans="1:5" ht="17" thickTop="1" x14ac:dyDescent="0.2"/>
  </sheetData>
  <mergeCells count="1">
    <mergeCell ref="A1:D3"/>
  </mergeCells>
  <pageMargins left="0.7" right="0.7" top="0.75" bottom="0.75" header="0.3" footer="0.3"/>
  <ignoredErrors>
    <ignoredError sqref="D2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73C0E-BF49-0541-8F4A-F0FEE2DFC91E}">
  <dimension ref="A1:H9"/>
  <sheetViews>
    <sheetView workbookViewId="0">
      <selection activeCell="B3" sqref="B3"/>
    </sheetView>
  </sheetViews>
  <sheetFormatPr baseColWidth="10" defaultColWidth="11" defaultRowHeight="16" x14ac:dyDescent="0.2"/>
  <cols>
    <col min="1" max="1" width="9.6640625" bestFit="1" customWidth="1"/>
    <col min="2" max="2" width="21.6640625" style="22" bestFit="1" customWidth="1"/>
    <col min="3" max="3" width="19.1640625" bestFit="1" customWidth="1"/>
    <col min="4" max="4" width="17.6640625" bestFit="1" customWidth="1"/>
    <col min="5" max="5" width="18" bestFit="1" customWidth="1"/>
    <col min="6" max="6" width="19.6640625" bestFit="1" customWidth="1"/>
    <col min="7" max="7" width="13.6640625" customWidth="1"/>
    <col min="8" max="8" width="17.1640625" bestFit="1" customWidth="1"/>
  </cols>
  <sheetData>
    <row r="1" spans="1:8" x14ac:dyDescent="0.2">
      <c r="B1" s="22" t="s">
        <v>92</v>
      </c>
    </row>
    <row r="2" spans="1:8" x14ac:dyDescent="0.2">
      <c r="B2" s="22" t="s">
        <v>102</v>
      </c>
    </row>
    <row r="3" spans="1:8" x14ac:dyDescent="0.2">
      <c r="B3" s="22" t="s">
        <v>32</v>
      </c>
      <c r="C3" t="s">
        <v>93</v>
      </c>
      <c r="D3" t="s">
        <v>44</v>
      </c>
      <c r="E3" t="s">
        <v>50</v>
      </c>
      <c r="F3" t="s">
        <v>94</v>
      </c>
      <c r="G3" t="s">
        <v>61</v>
      </c>
      <c r="H3" t="s">
        <v>74</v>
      </c>
    </row>
    <row r="4" spans="1:8" x14ac:dyDescent="0.2">
      <c r="A4" t="s">
        <v>95</v>
      </c>
      <c r="B4" s="22">
        <f>'Spring 2024'!D35</f>
        <v>0</v>
      </c>
      <c r="C4" s="20">
        <f>'Spring 2024'!D42</f>
        <v>0</v>
      </c>
      <c r="D4" s="20">
        <f>'Spring 2024'!D50</f>
        <v>0</v>
      </c>
      <c r="E4" s="20">
        <f>'Spring 2024'!D58</f>
        <v>0</v>
      </c>
      <c r="F4" s="20">
        <f>'Spring 2024'!D66</f>
        <v>0</v>
      </c>
      <c r="G4" s="20">
        <f>'Spring 2024'!D80</f>
        <v>0</v>
      </c>
      <c r="H4" s="20">
        <f>'Spring 2024'!D93</f>
        <v>0</v>
      </c>
    </row>
    <row r="5" spans="1:8" x14ac:dyDescent="0.2">
      <c r="A5" t="s">
        <v>96</v>
      </c>
      <c r="B5" s="22">
        <f>SUM(B10:B50)</f>
        <v>0</v>
      </c>
      <c r="C5" s="22">
        <f>SUM(C10:C50)</f>
        <v>0</v>
      </c>
      <c r="D5" s="22">
        <f t="shared" ref="D5:H5" si="0">SUM(D10:D50)</f>
        <v>0</v>
      </c>
      <c r="E5" s="22">
        <f t="shared" si="0"/>
        <v>0</v>
      </c>
      <c r="F5" s="22">
        <f t="shared" si="0"/>
        <v>0</v>
      </c>
      <c r="G5" s="22">
        <f t="shared" si="0"/>
        <v>0</v>
      </c>
      <c r="H5" s="22">
        <f t="shared" si="0"/>
        <v>0</v>
      </c>
    </row>
    <row r="6" spans="1:8" x14ac:dyDescent="0.2">
      <c r="A6" t="s">
        <v>97</v>
      </c>
      <c r="B6" s="22">
        <f>SUM(B4-B5)</f>
        <v>0</v>
      </c>
      <c r="C6" s="22">
        <f t="shared" ref="C6:H6" si="1">SUM(C4-C5)</f>
        <v>0</v>
      </c>
      <c r="D6" s="22">
        <f t="shared" si="1"/>
        <v>0</v>
      </c>
      <c r="E6" s="22">
        <f t="shared" si="1"/>
        <v>0</v>
      </c>
      <c r="F6" s="22">
        <f t="shared" si="1"/>
        <v>0</v>
      </c>
      <c r="G6" s="22">
        <f t="shared" si="1"/>
        <v>0</v>
      </c>
      <c r="H6" s="22">
        <f t="shared" si="1"/>
        <v>0</v>
      </c>
    </row>
    <row r="9" spans="1:8" x14ac:dyDescent="0.2">
      <c r="A9" t="s">
        <v>96</v>
      </c>
      <c r="B9" s="22" t="s">
        <v>32</v>
      </c>
      <c r="C9" t="s">
        <v>93</v>
      </c>
      <c r="D9" t="s">
        <v>44</v>
      </c>
      <c r="E9" t="s">
        <v>50</v>
      </c>
      <c r="F9" t="s">
        <v>94</v>
      </c>
      <c r="G9" t="s">
        <v>61</v>
      </c>
      <c r="H9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33BE1-0911-4B08-9C3B-EED4F0061F02}">
  <dimension ref="A1:H9"/>
  <sheetViews>
    <sheetView workbookViewId="0">
      <selection activeCell="B3" sqref="B3"/>
    </sheetView>
  </sheetViews>
  <sheetFormatPr baseColWidth="10" defaultColWidth="8.83203125" defaultRowHeight="16" x14ac:dyDescent="0.2"/>
  <cols>
    <col min="1" max="1" width="9.6640625" bestFit="1" customWidth="1"/>
    <col min="2" max="2" width="20.6640625" style="22" bestFit="1" customWidth="1"/>
    <col min="3" max="3" width="20.5" style="22" bestFit="1" customWidth="1"/>
    <col min="4" max="4" width="19" style="22" bestFit="1" customWidth="1"/>
    <col min="5" max="5" width="19.33203125" style="22" bestFit="1" customWidth="1"/>
    <col min="6" max="6" width="21" style="22" bestFit="1" customWidth="1"/>
    <col min="7" max="7" width="13.6640625" style="22" customWidth="1"/>
    <col min="8" max="8" width="18.5" style="22" bestFit="1" customWidth="1"/>
  </cols>
  <sheetData>
    <row r="1" spans="1:8" x14ac:dyDescent="0.2">
      <c r="B1" s="22" t="s">
        <v>92</v>
      </c>
    </row>
    <row r="2" spans="1:8" x14ac:dyDescent="0.2">
      <c r="B2" s="22" t="s">
        <v>105</v>
      </c>
    </row>
    <row r="3" spans="1:8" x14ac:dyDescent="0.2">
      <c r="B3" s="22" t="s">
        <v>32</v>
      </c>
      <c r="C3" s="22" t="s">
        <v>93</v>
      </c>
      <c r="D3" s="22" t="s">
        <v>44</v>
      </c>
      <c r="E3" s="22" t="s">
        <v>50</v>
      </c>
      <c r="F3" s="22" t="s">
        <v>94</v>
      </c>
      <c r="G3" s="22" t="s">
        <v>61</v>
      </c>
      <c r="H3" s="22" t="s">
        <v>74</v>
      </c>
    </row>
    <row r="4" spans="1:8" x14ac:dyDescent="0.2">
      <c r="A4" t="s">
        <v>95</v>
      </c>
      <c r="B4" s="22">
        <f>'Fall 2024'!D35</f>
        <v>0</v>
      </c>
      <c r="C4" s="22">
        <f>'Fall 2024'!D42</f>
        <v>0</v>
      </c>
      <c r="D4" s="22">
        <f>'Fall 2024'!D50</f>
        <v>0</v>
      </c>
      <c r="E4" s="22">
        <f>'Fall 2024'!D58</f>
        <v>0</v>
      </c>
      <c r="F4" s="22">
        <f>'Fall 2024'!D66</f>
        <v>0</v>
      </c>
      <c r="G4" s="22">
        <f>'Fall 2024'!D80</f>
        <v>0</v>
      </c>
      <c r="H4" s="22">
        <f>'Fall 2024'!D93</f>
        <v>0</v>
      </c>
    </row>
    <row r="5" spans="1:8" x14ac:dyDescent="0.2">
      <c r="A5" t="s">
        <v>96</v>
      </c>
      <c r="B5" s="22">
        <f>SUM(B10:B50)</f>
        <v>0</v>
      </c>
      <c r="C5" s="22">
        <f t="shared" ref="C5:H5" si="0">SUM(C10:C50)</f>
        <v>0</v>
      </c>
      <c r="D5" s="22">
        <f t="shared" si="0"/>
        <v>0</v>
      </c>
      <c r="E5" s="22">
        <f t="shared" si="0"/>
        <v>0</v>
      </c>
      <c r="F5" s="22">
        <f t="shared" si="0"/>
        <v>0</v>
      </c>
      <c r="G5" s="22">
        <f t="shared" si="0"/>
        <v>0</v>
      </c>
      <c r="H5" s="22">
        <f t="shared" si="0"/>
        <v>0</v>
      </c>
    </row>
    <row r="6" spans="1:8" x14ac:dyDescent="0.2">
      <c r="A6" t="s">
        <v>97</v>
      </c>
      <c r="B6" s="22">
        <f>SUM(B4-B5)</f>
        <v>0</v>
      </c>
      <c r="C6" s="22">
        <f t="shared" ref="C6:H6" si="1">SUM(C4-C5)</f>
        <v>0</v>
      </c>
      <c r="D6" s="22">
        <f t="shared" si="1"/>
        <v>0</v>
      </c>
      <c r="E6" s="22">
        <f t="shared" si="1"/>
        <v>0</v>
      </c>
      <c r="F6" s="22">
        <f t="shared" si="1"/>
        <v>0</v>
      </c>
      <c r="G6" s="22">
        <f t="shared" si="1"/>
        <v>0</v>
      </c>
      <c r="H6" s="22">
        <f t="shared" si="1"/>
        <v>0</v>
      </c>
    </row>
    <row r="9" spans="1:8" x14ac:dyDescent="0.2">
      <c r="A9" t="s">
        <v>96</v>
      </c>
      <c r="B9" s="22" t="s">
        <v>32</v>
      </c>
      <c r="C9" s="22" t="s">
        <v>93</v>
      </c>
      <c r="D9" s="22" t="s">
        <v>44</v>
      </c>
      <c r="E9" s="22" t="s">
        <v>50</v>
      </c>
      <c r="F9" s="22" t="s">
        <v>94</v>
      </c>
      <c r="G9" s="22" t="s">
        <v>61</v>
      </c>
      <c r="H9" s="22" t="s">
        <v>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602E4586371940BDBD4D3EFA35C70B" ma:contentTypeVersion="18" ma:contentTypeDescription="Create a new document." ma:contentTypeScope="" ma:versionID="a74bc1e6d880ddeba91ef450fdffe533">
  <xsd:schema xmlns:xsd="http://www.w3.org/2001/XMLSchema" xmlns:xs="http://www.w3.org/2001/XMLSchema" xmlns:p="http://schemas.microsoft.com/office/2006/metadata/properties" xmlns:ns2="70d8ef46-f70b-40d4-8a9a-109fb425053b" xmlns:ns3="0b0c7592-861e-464c-bfa0-3a287dbe2da0" targetNamespace="http://schemas.microsoft.com/office/2006/metadata/properties" ma:root="true" ma:fieldsID="396076ca19b7a0fdf15ea241143eea16" ns2:_="" ns3:_="">
    <xsd:import namespace="70d8ef46-f70b-40d4-8a9a-109fb425053b"/>
    <xsd:import namespace="0b0c7592-861e-464c-bfa0-3a287dbe2d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d8ef46-f70b-40d4-8a9a-109fb42505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e8786f8a-3b74-4baf-b4b1-29b3895202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0c7592-861e-464c-bfa0-3a287dbe2da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de32c10-d474-4635-838e-035a36cecb1f}" ma:internalName="TaxCatchAll" ma:showField="CatchAllData" ma:web="0b0c7592-861e-464c-bfa0-3a287dbe2d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70d8ef46-f70b-40d4-8a9a-109fb425053b" xsi:nil="true"/>
    <TaxCatchAll xmlns="0b0c7592-861e-464c-bfa0-3a287dbe2da0" xsi:nil="true"/>
    <lcf76f155ced4ddcb4097134ff3c332f xmlns="70d8ef46-f70b-40d4-8a9a-109fb425053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48A72AE-AE05-49F4-8A99-8004E4399B59}"/>
</file>

<file path=customXml/itemProps2.xml><?xml version="1.0" encoding="utf-8"?>
<ds:datastoreItem xmlns:ds="http://schemas.openxmlformats.org/officeDocument/2006/customXml" ds:itemID="{F63F629B-F8B0-45F5-842C-B7C32D1F09E3}"/>
</file>

<file path=customXml/itemProps3.xml><?xml version="1.0" encoding="utf-8"?>
<ds:datastoreItem xmlns:ds="http://schemas.openxmlformats.org/officeDocument/2006/customXml" ds:itemID="{56919EBD-446F-4F6B-B8A3-8CB6F8F0D5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Spring 2024</vt:lpstr>
      <vt:lpstr>Fall 2024</vt:lpstr>
      <vt:lpstr>Total Tracking Spring 2024</vt:lpstr>
      <vt:lpstr>Total Tracking Fall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Phillip Jackson</dc:creator>
  <cp:keywords/>
  <dc:description/>
  <cp:lastModifiedBy>Blake Rasnake</cp:lastModifiedBy>
  <cp:revision/>
  <dcterms:created xsi:type="dcterms:W3CDTF">2019-10-22T14:54:32Z</dcterms:created>
  <dcterms:modified xsi:type="dcterms:W3CDTF">2024-01-16T17:57:35Z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0x01010078602E4586371940BDBD4D3EFA35C70B</vt:lpwstr>
  </property>
</Properties>
</file>